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1\"/>
    </mc:Choice>
  </mc:AlternateContent>
  <bookViews>
    <workbookView xWindow="120" yWindow="120" windowWidth="9372" windowHeight="4452" firstSheet="1" activeTab="1"/>
  </bookViews>
  <sheets>
    <sheet name="RiskSerializationData" sheetId="3" state="hidden" r:id="rId1"/>
    <sheet name="Model" sheetId="1" r:id="rId2"/>
    <sheet name="Output Results" sheetId="6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4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"ID8TJ7JCDCSNKD7WAPTJCDL1"</definedName>
    <definedName name="PalisadeReportWorksheetCreatedBy" localSheetId="2">"AtRisk"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10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 iterate="1"/>
</workbook>
</file>

<file path=xl/calcChain.xml><?xml version="1.0" encoding="utf-8"?>
<calcChain xmlns="http://schemas.openxmlformats.org/spreadsheetml/2006/main">
  <c r="B11" i="1" l="1"/>
  <c r="B14" i="1" s="1"/>
  <c r="AN3" i="3"/>
  <c r="B18" i="1"/>
  <c r="B17" i="1" l="1"/>
  <c r="B15" i="1"/>
  <c r="B19" i="1" s="1"/>
  <c r="B16" i="1"/>
  <c r="A3" i="3" l="1"/>
  <c r="AG3" i="3"/>
</calcChain>
</file>

<file path=xl/sharedStrings.xml><?xml version="1.0" encoding="utf-8"?>
<sst xmlns="http://schemas.openxmlformats.org/spreadsheetml/2006/main" count="79" uniqueCount="33">
  <si>
    <t>Inputs</t>
  </si>
  <si>
    <t>Ticket Price</t>
  </si>
  <si>
    <t>Capacity</t>
  </si>
  <si>
    <t>Fixed cost</t>
  </si>
  <si>
    <t>Variable Cost</t>
  </si>
  <si>
    <t>Overbooking compensation</t>
  </si>
  <si>
    <t>Prob of Showing up</t>
  </si>
  <si>
    <t>Possible values of decision variable to test</t>
  </si>
  <si>
    <t>Reservations accepted</t>
  </si>
  <si>
    <t>Simulation</t>
  </si>
  <si>
    <t>Number showing up</t>
  </si>
  <si>
    <t>Ticket Revenue</t>
  </si>
  <si>
    <t>Total Overbooking Comp</t>
  </si>
  <si>
    <t>Variable Costs</t>
  </si>
  <si>
    <t>Fixed Cost</t>
  </si>
  <si>
    <t>Total Profit</t>
  </si>
  <si>
    <t>Overbooking</t>
  </si>
  <si>
    <t>&gt;75%</t>
  </si>
  <si>
    <t>&lt;25%</t>
  </si>
  <si>
    <t>&gt;90%</t>
  </si>
  <si>
    <t>GF1_rK0qDwEABwC+AAwjACYAPQBXAGAAYQBtAHkAnAApALgALQD//wABAAABAQEAAQQAAAAABiQjLCMjMAAAAAEUVG90YWwgUHJvZml0IChTaW0jMSkBAAEBBQABAAEDAQEA/wEBAQEBAAEBAQACAAEBAQEBAAEBAQACAAF9AAIbABRUb3RhbCBQcm9maXQgKFNpbSMxKQAALwECAAIApACuAAEBAgGamZmZmZmpPwAAZmZmZmZm7j8AAAUAAQEBAA==</t>
  </si>
  <si>
    <t>@RISK Output Results</t>
  </si>
  <si>
    <r>
      <t>Performed By:</t>
    </r>
    <r>
      <rPr>
        <sz val="8"/>
        <rFont val="Tahoma"/>
        <family val="2"/>
      </rPr>
      <t xml:space="preserve"> Chris</t>
    </r>
  </si>
  <si>
    <r>
      <t>Date:</t>
    </r>
    <r>
      <rPr>
        <sz val="8"/>
        <rFont val="Tahoma"/>
        <family val="2"/>
      </rPr>
      <t xml:space="preserve"> Monday, March 17, 2014 10:40:47 AM</t>
    </r>
  </si>
  <si>
    <t>Name</t>
  </si>
  <si>
    <t>Cell</t>
  </si>
  <si>
    <t>Sim#</t>
  </si>
  <si>
    <t>Graph</t>
  </si>
  <si>
    <t>Min</t>
  </si>
  <si>
    <t>Mean</t>
  </si>
  <si>
    <t>Max</t>
  </si>
  <si>
    <t>Std Dev</t>
  </si>
  <si>
    <t>B19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</si>
</sst>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</numFmts>
  <fonts count="8" x14ac:knownFonts="1">
    <font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name val="Tahoma"/>
      <family val="2"/>
    </font>
    <font>
      <b/>
      <sz val="14"/>
      <name val="Tahoma"/>
      <family val="2"/>
    </font>
    <font>
      <b/>
      <sz val="8"/>
      <name val="Tahoma"/>
      <family val="2"/>
    </font>
    <font>
      <sz val="8.25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quotePrefix="1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164" fontId="3" fillId="2" borderId="0" xfId="1" applyNumberFormat="1" applyFont="1" applyFill="1" applyBorder="1"/>
    <xf numFmtId="0" fontId="3" fillId="2" borderId="0" xfId="0" applyFont="1" applyFill="1" applyBorder="1"/>
    <xf numFmtId="0" fontId="3" fillId="0" borderId="0" xfId="0" applyFont="1" applyFill="1" applyBorder="1"/>
    <xf numFmtId="0" fontId="3" fillId="3" borderId="0" xfId="0" applyFont="1" applyFill="1" applyBorder="1"/>
    <xf numFmtId="164" fontId="3" fillId="0" borderId="0" xfId="0" applyNumberFormat="1" applyFont="1"/>
    <xf numFmtId="164" fontId="3" fillId="4" borderId="0" xfId="0" applyNumberFormat="1" applyFont="1" applyFill="1" applyBorder="1"/>
    <xf numFmtId="0" fontId="5" fillId="5" borderId="0" xfId="0" applyFont="1" applyFill="1" applyBorder="1"/>
    <xf numFmtId="0" fontId="4" fillId="5" borderId="0" xfId="0" applyFont="1" applyFill="1" applyBorder="1"/>
    <xf numFmtId="0" fontId="4" fillId="5" borderId="1" xfId="0" applyFont="1" applyFill="1" applyBorder="1"/>
    <xf numFmtId="0" fontId="5" fillId="5" borderId="0" xfId="0" quotePrefix="1" applyFont="1" applyFill="1" applyBorder="1"/>
    <xf numFmtId="0" fontId="6" fillId="5" borderId="0" xfId="0" applyFont="1" applyFill="1" applyBorder="1"/>
    <xf numFmtId="0" fontId="6" fillId="5" borderId="1" xfId="0" applyFont="1" applyFill="1" applyBorder="1"/>
    <xf numFmtId="43" fontId="7" fillId="0" borderId="2" xfId="2" applyFont="1" applyFill="1" applyBorder="1" applyAlignment="1">
      <alignment vertical="top"/>
    </xf>
    <xf numFmtId="43" fontId="7" fillId="0" borderId="3" xfId="2" applyFont="1" applyFill="1" applyBorder="1" applyAlignment="1">
      <alignment vertical="top"/>
    </xf>
    <xf numFmtId="43" fontId="7" fillId="0" borderId="3" xfId="2" applyFont="1" applyFill="1" applyBorder="1" applyAlignment="1">
      <alignment horizontal="left" vertical="center"/>
    </xf>
    <xf numFmtId="9" fontId="7" fillId="0" borderId="3" xfId="2" applyNumberFormat="1" applyFont="1" applyFill="1" applyBorder="1" applyAlignment="1">
      <alignment vertical="top"/>
    </xf>
    <xf numFmtId="9" fontId="7" fillId="0" borderId="4" xfId="2" applyNumberFormat="1" applyFont="1" applyFill="1" applyBorder="1" applyAlignment="1">
      <alignment vertical="top"/>
    </xf>
    <xf numFmtId="0" fontId="7" fillId="0" borderId="5" xfId="2" applyNumberFormat="1" applyFont="1" applyFill="1" applyBorder="1" applyAlignment="1">
      <alignment horizontal="left" vertical="center" wrapText="1"/>
    </xf>
    <xf numFmtId="0" fontId="7" fillId="0" borderId="6" xfId="2" applyNumberFormat="1" applyFont="1" applyFill="1" applyBorder="1" applyAlignment="1">
      <alignment horizontal="left" vertical="center" wrapText="1"/>
    </xf>
    <xf numFmtId="0" fontId="1" fillId="0" borderId="6" xfId="2" applyNumberFormat="1" applyFont="1" applyFill="1" applyBorder="1" applyAlignment="1">
      <alignment horizontal="left" vertical="center"/>
    </xf>
    <xf numFmtId="164" fontId="7" fillId="0" borderId="6" xfId="2" applyNumberFormat="1" applyFont="1" applyFill="1" applyBorder="1" applyAlignment="1">
      <alignment horizontal="left" vertical="center" wrapText="1"/>
    </xf>
    <xf numFmtId="164" fontId="7" fillId="0" borderId="7" xfId="2" applyNumberFormat="1" applyFont="1" applyFill="1" applyBorder="1" applyAlignment="1">
      <alignment horizontal="left" vertical="center" wrapText="1"/>
    </xf>
    <xf numFmtId="0" fontId="7" fillId="0" borderId="8" xfId="2" applyNumberFormat="1" applyFont="1" applyFill="1" applyBorder="1" applyAlignment="1">
      <alignment horizontal="left" vertical="center" wrapText="1"/>
    </xf>
    <xf numFmtId="0" fontId="7" fillId="0" borderId="9" xfId="2" applyNumberFormat="1" applyFont="1" applyFill="1" applyBorder="1" applyAlignment="1">
      <alignment horizontal="left" vertical="center" wrapText="1"/>
    </xf>
    <xf numFmtId="0" fontId="1" fillId="0" borderId="9" xfId="2" applyNumberFormat="1" applyFont="1" applyFill="1" applyBorder="1" applyAlignment="1">
      <alignment horizontal="left" vertical="center"/>
    </xf>
    <xf numFmtId="164" fontId="7" fillId="0" borderId="9" xfId="2" applyNumberFormat="1" applyFont="1" applyFill="1" applyBorder="1" applyAlignment="1">
      <alignment horizontal="left" vertical="center" wrapText="1"/>
    </xf>
    <xf numFmtId="164" fontId="7" fillId="0" borderId="10" xfId="2" applyNumberFormat="1" applyFont="1" applyFill="1" applyBorder="1" applyAlignment="1">
      <alignment horizontal="left" vertical="center" wrapText="1"/>
    </xf>
    <xf numFmtId="0" fontId="7" fillId="0" borderId="11" xfId="2" applyNumberFormat="1" applyFont="1" applyFill="1" applyBorder="1" applyAlignment="1">
      <alignment horizontal="left" vertical="center" wrapText="1"/>
    </xf>
    <xf numFmtId="0" fontId="7" fillId="0" borderId="12" xfId="2" applyNumberFormat="1" applyFont="1" applyFill="1" applyBorder="1" applyAlignment="1">
      <alignment horizontal="left" vertical="center" wrapText="1"/>
    </xf>
    <xf numFmtId="0" fontId="1" fillId="0" borderId="12" xfId="2" applyNumberFormat="1" applyFont="1" applyFill="1" applyBorder="1" applyAlignment="1">
      <alignment horizontal="left" vertical="center"/>
    </xf>
    <xf numFmtId="164" fontId="7" fillId="0" borderId="12" xfId="2" applyNumberFormat="1" applyFont="1" applyFill="1" applyBorder="1" applyAlignment="1">
      <alignment horizontal="left" vertical="center" wrapText="1"/>
    </xf>
    <xf numFmtId="164" fontId="7" fillId="0" borderId="13" xfId="2" applyNumberFormat="1" applyFont="1" applyFill="1" applyBorder="1" applyAlignment="1">
      <alignment horizontal="left" vertical="center" wrapText="1"/>
    </xf>
    <xf numFmtId="164" fontId="7" fillId="6" borderId="6" xfId="2" applyNumberFormat="1" applyFont="1" applyFill="1" applyBorder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 customBuiltin="1"/>
  </cellStyles>
  <dxfs count="4">
    <dxf>
      <fill>
        <patternFill>
          <bgColor indexed="26"/>
        </patternFill>
      </fill>
    </dxf>
    <dxf>
      <fill>
        <patternFill>
          <bgColor indexed="27"/>
        </patternFill>
      </fill>
    </dxf>
    <dxf>
      <fill>
        <patternFill>
          <bgColor indexed="26"/>
        </patternFill>
      </fill>
    </dxf>
    <dxf>
      <fill>
        <patternFill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CE9D8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367664</xdr:colOff>
      <xdr:row>1</xdr:row>
      <xdr:rowOff>15240</xdr:rowOff>
    </xdr:from>
    <xdr:to>
      <xdr:col>10</xdr:col>
      <xdr:colOff>342900</xdr:colOff>
      <xdr:row>8</xdr:row>
      <xdr:rowOff>15240</xdr:rowOff>
    </xdr:to>
    <xdr:sp macro="" textlink="">
      <xdr:nvSpPr>
        <xdr:cNvPr id="4" name="TextBox 3"/>
        <xdr:cNvSpPr txBox="1"/>
      </xdr:nvSpPr>
      <xdr:spPr>
        <a:xfrm>
          <a:off x="3529964" y="198120"/>
          <a:ext cx="4349116" cy="128016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Note: </a:t>
          </a:r>
          <a:r>
            <a:rPr lang="en-US" sz="1100"/>
            <a:t>You will see errors in cells unless @RISK is loaded.</a:t>
          </a:r>
        </a:p>
        <a:p>
          <a:endParaRPr lang="en-US" sz="1100"/>
        </a:p>
        <a:p>
          <a:r>
            <a:rPr lang="en-US" sz="1100"/>
            <a:t>This model assumes the tickets are refundable for no-shows.</a:t>
          </a:r>
        </a:p>
        <a:p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From the results on the next sheet, accepting 104 reservations (simulation 4) appears to maximize the expected profit, but it's close.</a:t>
          </a:r>
          <a:endParaRPr lang="en-US">
            <a:effectLst/>
          </a:endParaRP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5</xdr:row>
      <xdr:rowOff>7620</xdr:rowOff>
    </xdr:from>
    <xdr:to>
      <xdr:col>4</xdr:col>
      <xdr:colOff>1013460</xdr:colOff>
      <xdr:row>5</xdr:row>
      <xdr:rowOff>495300</xdr:rowOff>
    </xdr:to>
    <xdr:pic>
      <xdr:nvPicPr>
        <xdr:cNvPr id="2" name="Picture 1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6960" y="175260"/>
          <a:ext cx="99822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6</xdr:row>
      <xdr:rowOff>7620</xdr:rowOff>
    </xdr:from>
    <xdr:to>
      <xdr:col>4</xdr:col>
      <xdr:colOff>1013460</xdr:colOff>
      <xdr:row>6</xdr:row>
      <xdr:rowOff>495300</xdr:rowOff>
    </xdr:to>
    <xdr:pic>
      <xdr:nvPicPr>
        <xdr:cNvPr id="3" name="Picture 2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6960" y="678180"/>
          <a:ext cx="99822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7</xdr:row>
      <xdr:rowOff>7620</xdr:rowOff>
    </xdr:from>
    <xdr:to>
      <xdr:col>4</xdr:col>
      <xdr:colOff>1013460</xdr:colOff>
      <xdr:row>7</xdr:row>
      <xdr:rowOff>495300</xdr:rowOff>
    </xdr:to>
    <xdr:pic>
      <xdr:nvPicPr>
        <xdr:cNvPr id="4" name="Picture 3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6960" y="1181100"/>
          <a:ext cx="99822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8</xdr:row>
      <xdr:rowOff>7620</xdr:rowOff>
    </xdr:from>
    <xdr:to>
      <xdr:col>4</xdr:col>
      <xdr:colOff>1013460</xdr:colOff>
      <xdr:row>8</xdr:row>
      <xdr:rowOff>495300</xdr:rowOff>
    </xdr:to>
    <xdr:pic>
      <xdr:nvPicPr>
        <xdr:cNvPr id="5" name="Picture 4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6960" y="1684020"/>
          <a:ext cx="99822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9</xdr:row>
      <xdr:rowOff>7620</xdr:rowOff>
    </xdr:from>
    <xdr:to>
      <xdr:col>4</xdr:col>
      <xdr:colOff>1013460</xdr:colOff>
      <xdr:row>9</xdr:row>
      <xdr:rowOff>495300</xdr:rowOff>
    </xdr:to>
    <xdr:pic>
      <xdr:nvPicPr>
        <xdr:cNvPr id="6" name="Picture 5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6960" y="2186940"/>
          <a:ext cx="99822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10</xdr:row>
      <xdr:rowOff>7620</xdr:rowOff>
    </xdr:from>
    <xdr:to>
      <xdr:col>4</xdr:col>
      <xdr:colOff>1013460</xdr:colOff>
      <xdr:row>10</xdr:row>
      <xdr:rowOff>495300</xdr:rowOff>
    </xdr:to>
    <xdr:pic>
      <xdr:nvPicPr>
        <xdr:cNvPr id="7" name="Picture 6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6960" y="2689860"/>
          <a:ext cx="99822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11</xdr:row>
      <xdr:rowOff>7620</xdr:rowOff>
    </xdr:from>
    <xdr:to>
      <xdr:col>4</xdr:col>
      <xdr:colOff>1013460</xdr:colOff>
      <xdr:row>11</xdr:row>
      <xdr:rowOff>495300</xdr:rowOff>
    </xdr:to>
    <xdr:pic>
      <xdr:nvPicPr>
        <xdr:cNvPr id="8" name="Picture 7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6960" y="3192780"/>
          <a:ext cx="99822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12</xdr:row>
      <xdr:rowOff>7620</xdr:rowOff>
    </xdr:from>
    <xdr:to>
      <xdr:col>4</xdr:col>
      <xdr:colOff>1013460</xdr:colOff>
      <xdr:row>12</xdr:row>
      <xdr:rowOff>495300</xdr:rowOff>
    </xdr:to>
    <xdr:pic>
      <xdr:nvPicPr>
        <xdr:cNvPr id="9" name="Picture 8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6960" y="3695700"/>
          <a:ext cx="99822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13</xdr:row>
      <xdr:rowOff>7620</xdr:rowOff>
    </xdr:from>
    <xdr:to>
      <xdr:col>4</xdr:col>
      <xdr:colOff>1013460</xdr:colOff>
      <xdr:row>13</xdr:row>
      <xdr:rowOff>495300</xdr:rowOff>
    </xdr:to>
    <xdr:pic>
      <xdr:nvPicPr>
        <xdr:cNvPr id="10" name="Picture 9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6960" y="4198620"/>
          <a:ext cx="99822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15240</xdr:colOff>
      <xdr:row>14</xdr:row>
      <xdr:rowOff>7620</xdr:rowOff>
    </xdr:from>
    <xdr:to>
      <xdr:col>4</xdr:col>
      <xdr:colOff>1013460</xdr:colOff>
      <xdr:row>14</xdr:row>
      <xdr:rowOff>495300</xdr:rowOff>
    </xdr:to>
    <xdr:pic>
      <xdr:nvPicPr>
        <xdr:cNvPr id="11" name="Picture 10" descr="D:\ActiveReports.emf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6960" y="4701540"/>
          <a:ext cx="99822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L10"/>
  <sheetViews>
    <sheetView workbookViewId="0"/>
  </sheetViews>
  <sheetFormatPr defaultRowHeight="14.4" x14ac:dyDescent="0.3"/>
  <sheetData>
    <row r="1" spans="1:272" x14ac:dyDescent="0.3">
      <c r="A1">
        <v>1</v>
      </c>
      <c r="B1">
        <v>0</v>
      </c>
    </row>
    <row r="2" spans="1:272" x14ac:dyDescent="0.3">
      <c r="A2">
        <v>0</v>
      </c>
    </row>
    <row r="3" spans="1:272" x14ac:dyDescent="0.3">
      <c r="A3">
        <f ca="1">Model!$B$19</f>
        <v>3520</v>
      </c>
      <c r="B3" t="b">
        <v>1</v>
      </c>
      <c r="C3">
        <v>0</v>
      </c>
      <c r="D3">
        <v>10</v>
      </c>
      <c r="E3" t="s">
        <v>20</v>
      </c>
      <c r="F3">
        <v>1</v>
      </c>
      <c r="G3">
        <v>0</v>
      </c>
      <c r="H3">
        <v>0</v>
      </c>
      <c r="J3" t="s">
        <v>17</v>
      </c>
      <c r="K3" t="s">
        <v>18</v>
      </c>
      <c r="L3" t="s">
        <v>19</v>
      </c>
      <c r="AG3">
        <f ca="1">Model!$B$19</f>
        <v>3520</v>
      </c>
      <c r="AH3">
        <v>1</v>
      </c>
      <c r="AI3">
        <v>1</v>
      </c>
      <c r="AJ3" t="b">
        <v>0</v>
      </c>
      <c r="AK3" t="b">
        <v>1</v>
      </c>
      <c r="AL3">
        <v>0</v>
      </c>
      <c r="AM3" t="b">
        <v>0</v>
      </c>
      <c r="AN3" t="e">
        <f>_</f>
        <v>#NAME?</v>
      </c>
      <c r="AP3">
        <v>0</v>
      </c>
      <c r="AQ3">
        <v>0</v>
      </c>
      <c r="AR3">
        <v>0</v>
      </c>
      <c r="AT3" t="s">
        <v>17</v>
      </c>
      <c r="AU3" t="s">
        <v>18</v>
      </c>
      <c r="AV3" t="s">
        <v>19</v>
      </c>
      <c r="BR3">
        <v>0</v>
      </c>
      <c r="BS3">
        <v>0</v>
      </c>
      <c r="BT3">
        <v>0</v>
      </c>
      <c r="BV3" t="s">
        <v>17</v>
      </c>
      <c r="BW3" t="s">
        <v>18</v>
      </c>
      <c r="BX3" t="s">
        <v>19</v>
      </c>
      <c r="CT3">
        <v>0</v>
      </c>
      <c r="CU3">
        <v>0</v>
      </c>
      <c r="CV3">
        <v>0</v>
      </c>
      <c r="CX3" t="s">
        <v>17</v>
      </c>
      <c r="CY3" t="s">
        <v>18</v>
      </c>
      <c r="CZ3" t="s">
        <v>19</v>
      </c>
      <c r="DV3">
        <v>0</v>
      </c>
      <c r="DW3">
        <v>0</v>
      </c>
      <c r="DX3">
        <v>0</v>
      </c>
      <c r="DZ3" t="s">
        <v>17</v>
      </c>
      <c r="EA3" t="s">
        <v>18</v>
      </c>
      <c r="EB3" t="s">
        <v>19</v>
      </c>
      <c r="EX3">
        <v>0</v>
      </c>
      <c r="EY3">
        <v>0</v>
      </c>
      <c r="EZ3">
        <v>0</v>
      </c>
      <c r="FB3" t="s">
        <v>17</v>
      </c>
      <c r="FC3" t="s">
        <v>18</v>
      </c>
      <c r="FD3" t="s">
        <v>19</v>
      </c>
      <c r="FZ3">
        <v>0</v>
      </c>
      <c r="GA3">
        <v>0</v>
      </c>
      <c r="GB3">
        <v>0</v>
      </c>
      <c r="GD3" t="s">
        <v>17</v>
      </c>
      <c r="GE3" t="s">
        <v>18</v>
      </c>
      <c r="GF3" t="s">
        <v>19</v>
      </c>
      <c r="HB3">
        <v>0</v>
      </c>
      <c r="HC3">
        <v>0</v>
      </c>
      <c r="HD3">
        <v>0</v>
      </c>
      <c r="HF3" t="s">
        <v>17</v>
      </c>
      <c r="HG3" t="s">
        <v>18</v>
      </c>
      <c r="HH3" t="s">
        <v>19</v>
      </c>
      <c r="ID3">
        <v>0</v>
      </c>
      <c r="IE3">
        <v>0</v>
      </c>
      <c r="IF3">
        <v>0</v>
      </c>
      <c r="IH3" t="s">
        <v>17</v>
      </c>
      <c r="II3" t="s">
        <v>18</v>
      </c>
      <c r="IJ3" t="s">
        <v>19</v>
      </c>
      <c r="JF3">
        <v>0</v>
      </c>
      <c r="JG3">
        <v>0</v>
      </c>
      <c r="JH3">
        <v>0</v>
      </c>
      <c r="JJ3" t="s">
        <v>17</v>
      </c>
      <c r="JK3" t="s">
        <v>18</v>
      </c>
      <c r="JL3" t="s">
        <v>19</v>
      </c>
    </row>
    <row r="4" spans="1:272" x14ac:dyDescent="0.3">
      <c r="A4">
        <v>0</v>
      </c>
    </row>
    <row r="5" spans="1:272" x14ac:dyDescent="0.3">
      <c r="A5" t="b">
        <v>0</v>
      </c>
      <c r="B5">
        <v>15680</v>
      </c>
      <c r="C5">
        <v>7345</v>
      </c>
      <c r="D5">
        <v>41920</v>
      </c>
      <c r="E5">
        <v>100</v>
      </c>
    </row>
    <row r="6" spans="1:272" x14ac:dyDescent="0.3">
      <c r="A6" t="b">
        <v>0</v>
      </c>
      <c r="B6">
        <v>15680</v>
      </c>
      <c r="C6">
        <v>7345</v>
      </c>
      <c r="D6">
        <v>41920</v>
      </c>
      <c r="E6">
        <v>500</v>
      </c>
    </row>
    <row r="7" spans="1:272" x14ac:dyDescent="0.3">
      <c r="A7" t="b">
        <v>0</v>
      </c>
      <c r="B7">
        <v>15680</v>
      </c>
      <c r="C7">
        <v>7345</v>
      </c>
      <c r="D7">
        <v>41920</v>
      </c>
      <c r="E7">
        <v>1000</v>
      </c>
    </row>
    <row r="8" spans="1:272" x14ac:dyDescent="0.3">
      <c r="A8" t="b">
        <v>0</v>
      </c>
      <c r="B8">
        <v>15680</v>
      </c>
      <c r="C8">
        <v>7345</v>
      </c>
      <c r="D8">
        <v>41920</v>
      </c>
      <c r="E8">
        <v>1500</v>
      </c>
    </row>
    <row r="9" spans="1:272" x14ac:dyDescent="0.3">
      <c r="A9" t="b">
        <v>0</v>
      </c>
      <c r="B9">
        <v>15680</v>
      </c>
      <c r="C9">
        <v>7345</v>
      </c>
      <c r="D9">
        <v>41920</v>
      </c>
      <c r="E9">
        <v>2000</v>
      </c>
    </row>
    <row r="10" spans="1:272" x14ac:dyDescent="0.3">
      <c r="A1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19"/>
  <sheetViews>
    <sheetView tabSelected="1" workbookViewId="0"/>
  </sheetViews>
  <sheetFormatPr defaultColWidth="9.109375" defaultRowHeight="14.4" x14ac:dyDescent="0.3"/>
  <cols>
    <col min="1" max="1" width="25.6640625" style="3" customWidth="1"/>
    <col min="2" max="2" width="11.33203125" style="3" customWidth="1"/>
    <col min="3" max="16384" width="9.109375" style="3"/>
  </cols>
  <sheetData>
    <row r="1" spans="1:13" x14ac:dyDescent="0.3">
      <c r="A1" s="1" t="s">
        <v>16</v>
      </c>
      <c r="B1" s="2"/>
      <c r="C1" s="1"/>
      <c r="D1" s="1"/>
      <c r="F1" s="1"/>
    </row>
    <row r="2" spans="1:13" x14ac:dyDescent="0.3">
      <c r="A2" s="1"/>
      <c r="F2" s="4"/>
      <c r="G2" s="5"/>
    </row>
    <row r="3" spans="1:13" x14ac:dyDescent="0.3">
      <c r="A3" s="1" t="s">
        <v>0</v>
      </c>
      <c r="F3" s="4"/>
      <c r="G3" s="5"/>
    </row>
    <row r="4" spans="1:13" x14ac:dyDescent="0.3">
      <c r="A4" s="3" t="s">
        <v>1</v>
      </c>
      <c r="B4" s="6">
        <v>150</v>
      </c>
      <c r="F4" s="4"/>
      <c r="G4" s="5"/>
    </row>
    <row r="5" spans="1:13" x14ac:dyDescent="0.3">
      <c r="A5" s="3" t="s">
        <v>2</v>
      </c>
      <c r="B5" s="7">
        <v>100</v>
      </c>
      <c r="F5" s="4"/>
      <c r="G5" s="5"/>
    </row>
    <row r="6" spans="1:13" x14ac:dyDescent="0.3">
      <c r="A6" s="3" t="s">
        <v>3</v>
      </c>
      <c r="B6" s="6">
        <v>8000</v>
      </c>
      <c r="F6" s="4"/>
      <c r="G6" s="5"/>
    </row>
    <row r="7" spans="1:13" x14ac:dyDescent="0.3">
      <c r="A7" s="3" t="s">
        <v>4</v>
      </c>
      <c r="B7" s="6">
        <v>30</v>
      </c>
    </row>
    <row r="8" spans="1:13" x14ac:dyDescent="0.3">
      <c r="A8" s="3" t="s">
        <v>5</v>
      </c>
      <c r="B8" s="6">
        <v>300</v>
      </c>
    </row>
    <row r="9" spans="1:13" x14ac:dyDescent="0.3">
      <c r="A9" s="3" t="s">
        <v>6</v>
      </c>
      <c r="B9" s="7">
        <v>0.95</v>
      </c>
    </row>
    <row r="10" spans="1:13" x14ac:dyDescent="0.3">
      <c r="B10" s="8"/>
      <c r="D10" s="3" t="s">
        <v>7</v>
      </c>
    </row>
    <row r="11" spans="1:13" x14ac:dyDescent="0.3">
      <c r="A11" s="3" t="s">
        <v>8</v>
      </c>
      <c r="B11" s="9">
        <f ca="1">_xll.RiskSimtable(D11:M11)</f>
        <v>101</v>
      </c>
      <c r="D11" s="3">
        <v>101</v>
      </c>
      <c r="E11" s="3">
        <v>102</v>
      </c>
      <c r="F11" s="3">
        <v>103</v>
      </c>
      <c r="G11" s="3">
        <v>104</v>
      </c>
      <c r="H11" s="3">
        <v>105</v>
      </c>
      <c r="I11" s="3">
        <v>106</v>
      </c>
      <c r="J11" s="3">
        <v>107</v>
      </c>
      <c r="K11" s="3">
        <v>108</v>
      </c>
      <c r="L11" s="3">
        <v>109</v>
      </c>
      <c r="M11" s="3">
        <v>110</v>
      </c>
    </row>
    <row r="13" spans="1:13" x14ac:dyDescent="0.3">
      <c r="A13" s="1" t="s">
        <v>9</v>
      </c>
    </row>
    <row r="14" spans="1:13" x14ac:dyDescent="0.3">
      <c r="A14" s="3" t="s">
        <v>10</v>
      </c>
      <c r="B14" s="3">
        <f ca="1">_xll.RiskBinomial(B11,B9)</f>
        <v>96</v>
      </c>
    </row>
    <row r="15" spans="1:13" x14ac:dyDescent="0.3">
      <c r="A15" s="3" t="s">
        <v>11</v>
      </c>
      <c r="B15" s="10">
        <f ca="1">B4*MIN(B14,B5)</f>
        <v>14400</v>
      </c>
    </row>
    <row r="16" spans="1:13" x14ac:dyDescent="0.3">
      <c r="A16" s="3" t="s">
        <v>12</v>
      </c>
      <c r="B16" s="10">
        <f ca="1">MAX(B14-B5,0)*B8</f>
        <v>0</v>
      </c>
    </row>
    <row r="17" spans="1:2" x14ac:dyDescent="0.3">
      <c r="A17" s="3" t="s">
        <v>13</v>
      </c>
      <c r="B17" s="10">
        <f ca="1">MIN(B14,B5)*B7</f>
        <v>2880</v>
      </c>
    </row>
    <row r="18" spans="1:2" x14ac:dyDescent="0.3">
      <c r="A18" s="3" t="s">
        <v>14</v>
      </c>
      <c r="B18" s="10">
        <f>B6</f>
        <v>8000</v>
      </c>
    </row>
    <row r="19" spans="1:2" x14ac:dyDescent="0.3">
      <c r="A19" s="3" t="s">
        <v>15</v>
      </c>
      <c r="B19" s="11">
        <f ca="1">_xll.RiskOutput()+B15-SUM(B16:B18)</f>
        <v>3520</v>
      </c>
    </row>
  </sheetData>
  <phoneticPr fontId="0" type="noConversion"/>
  <printOptions headings="1" gridLines="1" gridLinesSet="0"/>
  <pageMargins left="0.75" right="0.75" top="1" bottom="1" header="0.5" footer="0.5"/>
  <pageSetup scale="87" orientation="landscape" horizontalDpi="4294967292" verticalDpi="300" r:id="rId1"/>
  <headerFooter alignWithMargins="0">
    <oddFooter>&amp;CProblem 13.38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K15"/>
  <sheetViews>
    <sheetView showGridLines="0" workbookViewId="0"/>
  </sheetViews>
  <sheetFormatPr defaultColWidth="9.21875" defaultRowHeight="14.4" x14ac:dyDescent="0.3"/>
  <cols>
    <col min="1" max="1" width="0.33203125" customWidth="1"/>
    <col min="2" max="2" width="24" customWidth="1"/>
    <col min="3" max="4" width="5" customWidth="1"/>
    <col min="5" max="5" width="15" customWidth="1"/>
    <col min="6" max="11" width="14.44140625" customWidth="1"/>
  </cols>
  <sheetData>
    <row r="1" spans="2:11" s="12" customFormat="1" ht="17.399999999999999" x14ac:dyDescent="0.3">
      <c r="B1" s="15" t="s">
        <v>21</v>
      </c>
    </row>
    <row r="2" spans="2:11" s="13" customFormat="1" ht="10.199999999999999" x14ac:dyDescent="0.2">
      <c r="B2" s="16" t="s">
        <v>22</v>
      </c>
    </row>
    <row r="3" spans="2:11" s="14" customFormat="1" ht="10.199999999999999" x14ac:dyDescent="0.2">
      <c r="B3" s="17" t="s">
        <v>23</v>
      </c>
    </row>
    <row r="4" spans="2:11" ht="15" thickBot="1" x14ac:dyDescent="0.35"/>
    <row r="5" spans="2:11" ht="13.5" customHeight="1" x14ac:dyDescent="0.3">
      <c r="B5" s="18" t="s">
        <v>24</v>
      </c>
      <c r="C5" s="19" t="s">
        <v>25</v>
      </c>
      <c r="D5" s="19" t="s">
        <v>26</v>
      </c>
      <c r="E5" s="20" t="s">
        <v>27</v>
      </c>
      <c r="F5" s="19" t="s">
        <v>28</v>
      </c>
      <c r="G5" s="19" t="s">
        <v>29</v>
      </c>
      <c r="H5" s="19" t="s">
        <v>30</v>
      </c>
      <c r="I5" s="19" t="s">
        <v>31</v>
      </c>
      <c r="J5" s="21">
        <v>0.05</v>
      </c>
      <c r="K5" s="22">
        <v>0.95</v>
      </c>
    </row>
    <row r="6" spans="2:11" ht="39.75" customHeight="1" x14ac:dyDescent="0.3">
      <c r="B6" s="33" t="s">
        <v>15</v>
      </c>
      <c r="C6" s="34" t="s">
        <v>32</v>
      </c>
      <c r="D6" s="34">
        <v>1</v>
      </c>
      <c r="E6" s="35"/>
      <c r="F6" s="36">
        <v>2440</v>
      </c>
      <c r="G6" s="36">
        <v>3512.02</v>
      </c>
      <c r="H6" s="36">
        <v>4000</v>
      </c>
      <c r="I6" s="36">
        <v>258.92</v>
      </c>
      <c r="J6" s="36">
        <v>3040</v>
      </c>
      <c r="K6" s="37">
        <v>3880</v>
      </c>
    </row>
    <row r="7" spans="2:11" ht="39.75" customHeight="1" x14ac:dyDescent="0.3">
      <c r="B7" s="23" t="s">
        <v>15</v>
      </c>
      <c r="C7" s="24" t="s">
        <v>32</v>
      </c>
      <c r="D7" s="24">
        <v>2</v>
      </c>
      <c r="E7" s="25"/>
      <c r="F7" s="26">
        <v>2440</v>
      </c>
      <c r="G7" s="26">
        <v>3611.38</v>
      </c>
      <c r="H7" s="26">
        <v>4000</v>
      </c>
      <c r="I7" s="26">
        <v>247.61</v>
      </c>
      <c r="J7" s="26">
        <v>3160</v>
      </c>
      <c r="K7" s="27">
        <v>4000</v>
      </c>
    </row>
    <row r="8" spans="2:11" ht="39.75" customHeight="1" x14ac:dyDescent="0.3">
      <c r="B8" s="23" t="s">
        <v>15</v>
      </c>
      <c r="C8" s="24" t="s">
        <v>32</v>
      </c>
      <c r="D8" s="24">
        <v>3</v>
      </c>
      <c r="E8" s="25"/>
      <c r="F8" s="26">
        <v>2560</v>
      </c>
      <c r="G8" s="26">
        <v>3681.04</v>
      </c>
      <c r="H8" s="26">
        <v>4000</v>
      </c>
      <c r="I8" s="26">
        <v>231.39</v>
      </c>
      <c r="J8" s="26">
        <v>3280</v>
      </c>
      <c r="K8" s="27">
        <v>4000</v>
      </c>
    </row>
    <row r="9" spans="2:11" ht="39.75" customHeight="1" x14ac:dyDescent="0.3">
      <c r="B9" s="23" t="s">
        <v>15</v>
      </c>
      <c r="C9" s="24" t="s">
        <v>32</v>
      </c>
      <c r="D9" s="24">
        <v>4</v>
      </c>
      <c r="E9" s="25"/>
      <c r="F9" s="26">
        <v>2680</v>
      </c>
      <c r="G9" s="38">
        <v>3700.36</v>
      </c>
      <c r="H9" s="26">
        <v>4000</v>
      </c>
      <c r="I9" s="26">
        <v>241.15</v>
      </c>
      <c r="J9" s="26">
        <v>3280</v>
      </c>
      <c r="K9" s="27">
        <v>4000</v>
      </c>
    </row>
    <row r="10" spans="2:11" ht="39.75" customHeight="1" x14ac:dyDescent="0.3">
      <c r="B10" s="23" t="s">
        <v>15</v>
      </c>
      <c r="C10" s="24" t="s">
        <v>32</v>
      </c>
      <c r="D10" s="24">
        <v>5</v>
      </c>
      <c r="E10" s="25"/>
      <c r="F10" s="26">
        <v>2500</v>
      </c>
      <c r="G10" s="26">
        <v>3654.46</v>
      </c>
      <c r="H10" s="26">
        <v>4000</v>
      </c>
      <c r="I10" s="26">
        <v>300.7</v>
      </c>
      <c r="J10" s="26">
        <v>3100</v>
      </c>
      <c r="K10" s="27">
        <v>4000</v>
      </c>
    </row>
    <row r="11" spans="2:11" ht="39.75" customHeight="1" x14ac:dyDescent="0.3">
      <c r="B11" s="23" t="s">
        <v>15</v>
      </c>
      <c r="C11" s="24" t="s">
        <v>32</v>
      </c>
      <c r="D11" s="24">
        <v>6</v>
      </c>
      <c r="E11" s="25"/>
      <c r="F11" s="26">
        <v>2200</v>
      </c>
      <c r="G11" s="26">
        <v>3540.94</v>
      </c>
      <c r="H11" s="26">
        <v>4000</v>
      </c>
      <c r="I11" s="26">
        <v>393.6</v>
      </c>
      <c r="J11" s="26">
        <v>2800</v>
      </c>
      <c r="K11" s="27">
        <v>4000</v>
      </c>
    </row>
    <row r="12" spans="2:11" ht="39.75" customHeight="1" x14ac:dyDescent="0.3">
      <c r="B12" s="23" t="s">
        <v>15</v>
      </c>
      <c r="C12" s="24" t="s">
        <v>32</v>
      </c>
      <c r="D12" s="24">
        <v>7</v>
      </c>
      <c r="E12" s="25"/>
      <c r="F12" s="26">
        <v>1900</v>
      </c>
      <c r="G12" s="26">
        <v>3367.06</v>
      </c>
      <c r="H12" s="26">
        <v>4000</v>
      </c>
      <c r="I12" s="26">
        <v>486.27</v>
      </c>
      <c r="J12" s="26">
        <v>2500</v>
      </c>
      <c r="K12" s="27">
        <v>4000</v>
      </c>
    </row>
    <row r="13" spans="2:11" ht="39.75" customHeight="1" x14ac:dyDescent="0.3">
      <c r="B13" s="23" t="s">
        <v>15</v>
      </c>
      <c r="C13" s="24" t="s">
        <v>32</v>
      </c>
      <c r="D13" s="24">
        <v>8</v>
      </c>
      <c r="E13" s="25"/>
      <c r="F13" s="26">
        <v>1600</v>
      </c>
      <c r="G13" s="26">
        <v>3148.9</v>
      </c>
      <c r="H13" s="26">
        <v>4000</v>
      </c>
      <c r="I13" s="26">
        <v>561.84</v>
      </c>
      <c r="J13" s="26">
        <v>2200</v>
      </c>
      <c r="K13" s="27">
        <v>4000</v>
      </c>
    </row>
    <row r="14" spans="2:11" ht="39.75" customHeight="1" x14ac:dyDescent="0.3">
      <c r="B14" s="23" t="s">
        <v>15</v>
      </c>
      <c r="C14" s="24" t="s">
        <v>32</v>
      </c>
      <c r="D14" s="24">
        <v>9</v>
      </c>
      <c r="E14" s="25"/>
      <c r="F14" s="26">
        <v>1300</v>
      </c>
      <c r="G14" s="26">
        <v>2900.44</v>
      </c>
      <c r="H14" s="26">
        <v>4000</v>
      </c>
      <c r="I14" s="26">
        <v>615.17999999999995</v>
      </c>
      <c r="J14" s="26">
        <v>1900</v>
      </c>
      <c r="K14" s="27">
        <v>3880</v>
      </c>
    </row>
    <row r="15" spans="2:11" ht="39.75" customHeight="1" thickBot="1" x14ac:dyDescent="0.35">
      <c r="B15" s="28" t="s">
        <v>15</v>
      </c>
      <c r="C15" s="29" t="s">
        <v>32</v>
      </c>
      <c r="D15" s="29">
        <v>10</v>
      </c>
      <c r="E15" s="30"/>
      <c r="F15" s="31">
        <v>1000</v>
      </c>
      <c r="G15" s="31">
        <v>2634.46</v>
      </c>
      <c r="H15" s="31">
        <v>4000</v>
      </c>
      <c r="I15" s="31">
        <v>650.14</v>
      </c>
      <c r="J15" s="31">
        <v>1600</v>
      </c>
      <c r="K15" s="32">
        <v>3700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RiskSerializationData</vt:lpstr>
      <vt:lpstr>Model</vt:lpstr>
      <vt:lpstr>Output Results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1996-07-15T17:47:01Z</cp:lastPrinted>
  <dcterms:created xsi:type="dcterms:W3CDTF">1998-12-24T19:10:10Z</dcterms:created>
  <dcterms:modified xsi:type="dcterms:W3CDTF">2014-03-17T14:42:13Z</dcterms:modified>
</cp:coreProperties>
</file>